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17104\Desktop\PiTaPa・ICOCAポイント割引率改定関連\ICカード割引率変更（京阪バスより）\"/>
    </mc:Choice>
  </mc:AlternateContent>
  <workbookProtection workbookPassword="CE88" lockStructure="1"/>
  <bookViews>
    <workbookView showSheetTabs="0" xWindow="0" yWindow="0" windowWidth="20490" windowHeight="7530"/>
  </bookViews>
  <sheets>
    <sheet name="pitapa_ryokin" sheetId="37" r:id="rId1"/>
  </sheets>
  <definedNames>
    <definedName name="_xlnm.Print_Area" localSheetId="0">pitapa_ryokin!$B$1:$J$47</definedName>
  </definedNames>
  <calcPr calcId="162913"/>
</workbook>
</file>

<file path=xl/calcChain.xml><?xml version="1.0" encoding="utf-8"?>
<calcChain xmlns="http://schemas.openxmlformats.org/spreadsheetml/2006/main">
  <c r="D36" i="37" l="1"/>
  <c r="E13" i="37"/>
  <c r="E12" i="37"/>
  <c r="E14" i="37"/>
  <c r="F27" i="37"/>
  <c r="F29" i="37"/>
  <c r="F30" i="37"/>
  <c r="F31" i="37"/>
  <c r="F32" i="37"/>
  <c r="F33" i="37"/>
  <c r="F25" i="37"/>
  <c r="F28" i="37"/>
  <c r="F26" i="37"/>
  <c r="E11" i="37"/>
  <c r="D24" i="37" s="1"/>
  <c r="E15" i="37"/>
  <c r="E16" i="37"/>
  <c r="E17" i="37"/>
  <c r="E18" i="37"/>
  <c r="E19" i="37"/>
  <c r="D33" i="37" s="1"/>
  <c r="H33" i="37" s="1"/>
  <c r="D28" i="37" l="1"/>
  <c r="H28" i="37" s="1"/>
  <c r="D26" i="37"/>
  <c r="H26" i="37" s="1"/>
  <c r="D30" i="37"/>
  <c r="H30" i="37" s="1"/>
  <c r="D29" i="37"/>
  <c r="H29" i="37" s="1"/>
  <c r="D27" i="37"/>
  <c r="H27" i="37" s="1"/>
  <c r="D25" i="37"/>
  <c r="H25" i="37" s="1"/>
  <c r="D31" i="37"/>
  <c r="H31" i="37" s="1"/>
  <c r="H24" i="37"/>
  <c r="D32" i="37"/>
  <c r="H32" i="37" s="1"/>
  <c r="H34" i="37" l="1"/>
  <c r="E4" i="37"/>
  <c r="H36" i="37" s="1"/>
  <c r="D34" i="37"/>
  <c r="H4" i="37" l="1"/>
  <c r="H6" i="37"/>
</calcChain>
</file>

<file path=xl/sharedStrings.xml><?xml version="1.0" encoding="utf-8"?>
<sst xmlns="http://schemas.openxmlformats.org/spreadsheetml/2006/main" count="98" uniqueCount="63">
  <si>
    <t>割引後</t>
  </si>
  <si>
    <t>区分10</t>
    <rPh sb="0" eb="2">
      <t>クブン</t>
    </rPh>
    <phoneticPr fontId="3"/>
  </si>
  <si>
    <t>区分 1</t>
    <rPh sb="0" eb="2">
      <t>クブン</t>
    </rPh>
    <phoneticPr fontId="3"/>
  </si>
  <si>
    <t>区分 2</t>
    <rPh sb="0" eb="2">
      <t>クブン</t>
    </rPh>
    <phoneticPr fontId="3"/>
  </si>
  <si>
    <t>区分 3</t>
    <rPh sb="0" eb="2">
      <t>クブン</t>
    </rPh>
    <phoneticPr fontId="3"/>
  </si>
  <si>
    <t>区分 4</t>
    <rPh sb="0" eb="2">
      <t>クブン</t>
    </rPh>
    <phoneticPr fontId="3"/>
  </si>
  <si>
    <t>区分 5</t>
    <rPh sb="0" eb="2">
      <t>クブン</t>
    </rPh>
    <phoneticPr fontId="3"/>
  </si>
  <si>
    <t>区分 6</t>
    <rPh sb="0" eb="2">
      <t>クブン</t>
    </rPh>
    <phoneticPr fontId="3"/>
  </si>
  <si>
    <t>区分 7</t>
    <rPh sb="0" eb="2">
      <t>クブン</t>
    </rPh>
    <phoneticPr fontId="3"/>
  </si>
  <si>
    <t>区分 8</t>
    <rPh sb="0" eb="2">
      <t>クブン</t>
    </rPh>
    <phoneticPr fontId="3"/>
  </si>
  <si>
    <t>区分 9</t>
    <rPh sb="0" eb="2">
      <t>クブン</t>
    </rPh>
    <phoneticPr fontId="3"/>
  </si>
  <si>
    <t>合計</t>
    <rPh sb="0" eb="2">
      <t>ゴウケイ</t>
    </rPh>
    <phoneticPr fontId="3"/>
  </si>
  <si>
    <t>円から</t>
    <rPh sb="0" eb="1">
      <t>エン</t>
    </rPh>
    <phoneticPr fontId="3"/>
  </si>
  <si>
    <t>円まで</t>
  </si>
  <si>
    <t>円をこえて</t>
  </si>
  <si>
    <t>円をこえると</t>
    <rPh sb="0" eb="1">
      <t>エン</t>
    </rPh>
    <phoneticPr fontId="3"/>
  </si>
  <si>
    <t>区分 1</t>
  </si>
  <si>
    <t>区分 2</t>
  </si>
  <si>
    <t>区分 3</t>
  </si>
  <si>
    <t>区分 4</t>
  </si>
  <si>
    <t>区分 5</t>
  </si>
  <si>
    <t>利用額区分</t>
    <rPh sb="0" eb="2">
      <t>リヨウ</t>
    </rPh>
    <rPh sb="2" eb="3">
      <t>ガク</t>
    </rPh>
    <rPh sb="3" eb="5">
      <t>クブン</t>
    </rPh>
    <phoneticPr fontId="3"/>
  </si>
  <si>
    <t>逓減区分表</t>
    <rPh sb="0" eb="2">
      <t>テイゲン</t>
    </rPh>
    <rPh sb="2" eb="4">
      <t>クブン</t>
    </rPh>
    <rPh sb="4" eb="5">
      <t>ヒョウ</t>
    </rPh>
    <phoneticPr fontId="3"/>
  </si>
  <si>
    <t>算出額</t>
    <rPh sb="0" eb="2">
      <t>サンシュツ</t>
    </rPh>
    <rPh sb="2" eb="3">
      <t>ガク</t>
    </rPh>
    <phoneticPr fontId="3"/>
  </si>
  <si>
    <t>金額</t>
    <rPh sb="0" eb="2">
      <t>キンガク</t>
    </rPh>
    <phoneticPr fontId="3"/>
  </si>
  <si>
    <t>利用額帯別算出</t>
    <rPh sb="0" eb="2">
      <t>リヨウ</t>
    </rPh>
    <rPh sb="2" eb="3">
      <t>ガク</t>
    </rPh>
    <rPh sb="3" eb="4">
      <t>オビ</t>
    </rPh>
    <rPh sb="4" eb="5">
      <t>ベツ</t>
    </rPh>
    <rPh sb="5" eb="7">
      <t>サンシュツ</t>
    </rPh>
    <phoneticPr fontId="3"/>
  </si>
  <si>
    <t>×</t>
    <phoneticPr fontId="3"/>
  </si>
  <si>
    <t>＝</t>
    <phoneticPr fontId="3"/>
  </si>
  <si>
    <t>割引後</t>
    <rPh sb="0" eb="2">
      <t>ワリビキ</t>
    </rPh>
    <rPh sb="2" eb="3">
      <t>ゴ</t>
    </rPh>
    <phoneticPr fontId="3"/>
  </si>
  <si>
    <t>割引額</t>
    <rPh sb="0" eb="3">
      <t>ワリビキガク</t>
    </rPh>
    <phoneticPr fontId="3"/>
  </si>
  <si>
    <t>ご利用額を入力してください</t>
    <rPh sb="1" eb="3">
      <t>リヨウ</t>
    </rPh>
    <rPh sb="3" eb="4">
      <t>ガク</t>
    </rPh>
    <rPh sb="5" eb="7">
      <t>ニュウリョク</t>
    </rPh>
    <phoneticPr fontId="3"/>
  </si>
  <si>
    <t>　⇒割引はありません</t>
    <rPh sb="2" eb="4">
      <t>ワリビキ</t>
    </rPh>
    <phoneticPr fontId="3"/>
  </si>
  <si>
    <t>計算式</t>
    <rPh sb="0" eb="2">
      <t>ケイサン</t>
    </rPh>
    <rPh sb="2" eb="3">
      <t>シキ</t>
    </rPh>
    <phoneticPr fontId="3"/>
  </si>
  <si>
    <t>区分 6</t>
  </si>
  <si>
    <t>区分 7</t>
  </si>
  <si>
    <t>区分 8</t>
  </si>
  <si>
    <t>区分 9</t>
  </si>
  <si>
    <t>区分10</t>
  </si>
  <si>
    <t>積算運賃</t>
    <rPh sb="0" eb="2">
      <t>セキサン</t>
    </rPh>
    <rPh sb="2" eb="4">
      <t>ウンチン</t>
    </rPh>
    <phoneticPr fontId="3"/>
  </si>
  <si>
    <t>割引後運賃</t>
    <rPh sb="0" eb="2">
      <t>ワリビキ</t>
    </rPh>
    <rPh sb="2" eb="3">
      <t>ゴ</t>
    </rPh>
    <rPh sb="3" eb="5">
      <t>ウンチン</t>
    </rPh>
    <phoneticPr fontId="3"/>
  </si>
  <si>
    <t xml:space="preserve"> 円</t>
    <rPh sb="1" eb="2">
      <t>エン</t>
    </rPh>
    <phoneticPr fontId="9"/>
  </si>
  <si>
    <t>円</t>
    <rPh sb="0" eb="1">
      <t>エン</t>
    </rPh>
    <phoneticPr fontId="9"/>
  </si>
  <si>
    <t>　　割引率</t>
    <rPh sb="2" eb="4">
      <t>ワリビキ</t>
    </rPh>
    <rPh sb="4" eb="5">
      <t>リツ</t>
    </rPh>
    <phoneticPr fontId="9"/>
  </si>
  <si>
    <r>
      <t>　⇒総額が10円増すごとに</t>
    </r>
    <r>
      <rPr>
        <b/>
        <sz val="9"/>
        <color indexed="12"/>
        <rFont val="ＭＳ Ｐゴシック"/>
        <family val="3"/>
        <charset val="128"/>
      </rPr>
      <t>1円割引</t>
    </r>
    <rPh sb="2" eb="3">
      <t>ソウ</t>
    </rPh>
    <rPh sb="3" eb="4">
      <t>ガク</t>
    </rPh>
    <rPh sb="7" eb="8">
      <t>エン</t>
    </rPh>
    <rPh sb="8" eb="9">
      <t>マ</t>
    </rPh>
    <rPh sb="14" eb="15">
      <t>エン</t>
    </rPh>
    <rPh sb="15" eb="17">
      <t>ワリビキ</t>
    </rPh>
    <phoneticPr fontId="3"/>
  </si>
  <si>
    <r>
      <t>逓減率</t>
    </r>
    <r>
      <rPr>
        <sz val="8"/>
        <rFont val="ＭＳ Ｐゴシック"/>
        <family val="3"/>
        <charset val="128"/>
      </rPr>
      <t>（1-割引率）</t>
    </r>
    <rPh sb="6" eb="8">
      <t>ワリビキ</t>
    </rPh>
    <rPh sb="8" eb="9">
      <t>リツ</t>
    </rPh>
    <phoneticPr fontId="9"/>
  </si>
  <si>
    <t>↓</t>
    <phoneticPr fontId="9"/>
  </si>
  <si>
    <t>京阪バスグループ　PiTaPa利用額割引計算シート</t>
    <rPh sb="0" eb="2">
      <t>ケイハン</t>
    </rPh>
    <rPh sb="15" eb="17">
      <t>リヨウ</t>
    </rPh>
    <rPh sb="17" eb="18">
      <t>ガク</t>
    </rPh>
    <rPh sb="18" eb="20">
      <t>ワリビキ</t>
    </rPh>
    <rPh sb="20" eb="22">
      <t>ケイサン</t>
    </rPh>
    <phoneticPr fontId="3"/>
  </si>
  <si>
    <t>適用条件</t>
    <rPh sb="0" eb="2">
      <t>テキヨウ</t>
    </rPh>
    <rPh sb="2" eb="4">
      <t>ジョウケン</t>
    </rPh>
    <phoneticPr fontId="3"/>
  </si>
  <si>
    <t>利用実績は毎月リセットされます。（毎月１日～月末の利用額実績で割引算出します）</t>
    <rPh sb="0" eb="2">
      <t>リヨウ</t>
    </rPh>
    <rPh sb="2" eb="4">
      <t>ジッセキ</t>
    </rPh>
    <rPh sb="5" eb="7">
      <t>マイツキ</t>
    </rPh>
    <rPh sb="17" eb="19">
      <t>マイツキ</t>
    </rPh>
    <rPh sb="20" eb="21">
      <t>ニチ</t>
    </rPh>
    <rPh sb="22" eb="24">
      <t>ゲツマツ</t>
    </rPh>
    <rPh sb="25" eb="27">
      <t>リヨウ</t>
    </rPh>
    <rPh sb="27" eb="28">
      <t>ガク</t>
    </rPh>
    <rPh sb="28" eb="30">
      <t>ジッセキ</t>
    </rPh>
    <rPh sb="31" eb="33">
      <t>ワリビキ</t>
    </rPh>
    <rPh sb="33" eb="35">
      <t>サンシュツ</t>
    </rPh>
    <phoneticPr fontId="3"/>
  </si>
  <si>
    <t>円まで</t>
    <phoneticPr fontId="9"/>
  </si>
  <si>
    <t>↑</t>
    <phoneticPr fontId="9"/>
  </si>
  <si>
    <t>・</t>
    <phoneticPr fontId="9"/>
  </si>
  <si>
    <t>・</t>
    <phoneticPr fontId="9"/>
  </si>
  <si>
    <t>・</t>
    <phoneticPr fontId="9"/>
  </si>
  <si>
    <t>利用額割引はＰｉＴａＰａ（ピタパ）記名本人１名様に限り、自動的に適用します。（登録は不要です）</t>
    <rPh sb="0" eb="2">
      <t>リヨウ</t>
    </rPh>
    <rPh sb="2" eb="3">
      <t>ガク</t>
    </rPh>
    <rPh sb="3" eb="5">
      <t>ワリビキ</t>
    </rPh>
    <rPh sb="23" eb="24">
      <t>サマ</t>
    </rPh>
    <rPh sb="28" eb="31">
      <t>ジドウテキ</t>
    </rPh>
    <rPh sb="39" eb="41">
      <t>トウロク</t>
    </rPh>
    <rPh sb="42" eb="44">
      <t>フヨウ</t>
    </rPh>
    <phoneticPr fontId="3"/>
  </si>
  <si>
    <t>→</t>
    <phoneticPr fontId="9"/>
  </si>
  <si>
    <t>実績の合計額に対して利用額割引を適用します。登録型割引は京阪バスのみの設定です。</t>
    <rPh sb="0" eb="2">
      <t>ジッセキ</t>
    </rPh>
    <rPh sb="3" eb="5">
      <t>ゴウケイ</t>
    </rPh>
    <rPh sb="5" eb="6">
      <t>ガク</t>
    </rPh>
    <rPh sb="7" eb="8">
      <t>タイ</t>
    </rPh>
    <rPh sb="10" eb="12">
      <t>リヨウ</t>
    </rPh>
    <rPh sb="12" eb="13">
      <t>ガク</t>
    </rPh>
    <rPh sb="13" eb="15">
      <t>ワリビキ</t>
    </rPh>
    <rPh sb="16" eb="18">
      <t>テキヨウ</t>
    </rPh>
    <rPh sb="22" eb="25">
      <t>トウロクガタ</t>
    </rPh>
    <rPh sb="25" eb="27">
      <t>ワリビキ</t>
    </rPh>
    <rPh sb="28" eb="30">
      <t>ケイハン</t>
    </rPh>
    <rPh sb="35" eb="37">
      <t>セッテイ</t>
    </rPh>
    <phoneticPr fontId="3"/>
  </si>
  <si>
    <t>乗り降りともに正しく読取機にタッチした、京阪バス・京阪京都交通・京都京阪バス・江若交通のご利用額</t>
    <rPh sb="0" eb="1">
      <t>ノ</t>
    </rPh>
    <rPh sb="2" eb="3">
      <t>オ</t>
    </rPh>
    <rPh sb="7" eb="8">
      <t>タダ</t>
    </rPh>
    <rPh sb="10" eb="12">
      <t>ヨミトリ</t>
    </rPh>
    <rPh sb="12" eb="13">
      <t>キ</t>
    </rPh>
    <rPh sb="20" eb="22">
      <t>ケイハン</t>
    </rPh>
    <rPh sb="25" eb="27">
      <t>ケイハン</t>
    </rPh>
    <rPh sb="27" eb="29">
      <t>キョウト</t>
    </rPh>
    <rPh sb="29" eb="31">
      <t>コウツウ</t>
    </rPh>
    <rPh sb="32" eb="34">
      <t>キョウト</t>
    </rPh>
    <rPh sb="34" eb="36">
      <t>ケイハン</t>
    </rPh>
    <rPh sb="39" eb="40">
      <t>エ</t>
    </rPh>
    <rPh sb="40" eb="41">
      <t>ワカ</t>
    </rPh>
    <rPh sb="41" eb="43">
      <t>コウツウ</t>
    </rPh>
    <rPh sb="45" eb="47">
      <t>リヨウ</t>
    </rPh>
    <rPh sb="47" eb="48">
      <t>ガク</t>
    </rPh>
    <phoneticPr fontId="3"/>
  </si>
  <si>
    <t>身体障害者等割引は適用しません。</t>
    <phoneticPr fontId="3"/>
  </si>
  <si>
    <r>
      <t>　⇒総額が10円増すごとに</t>
    </r>
    <r>
      <rPr>
        <b/>
        <sz val="9"/>
        <color indexed="12"/>
        <rFont val="ＭＳ Ｐゴシック"/>
        <family val="3"/>
        <charset val="128"/>
      </rPr>
      <t>0.5円割引</t>
    </r>
    <rPh sb="2" eb="3">
      <t>ソウ</t>
    </rPh>
    <rPh sb="3" eb="4">
      <t>ガク</t>
    </rPh>
    <rPh sb="7" eb="8">
      <t>エン</t>
    </rPh>
    <rPh sb="8" eb="9">
      <t>マ</t>
    </rPh>
    <rPh sb="16" eb="17">
      <t>エン</t>
    </rPh>
    <rPh sb="17" eb="19">
      <t>ワリビキ</t>
    </rPh>
    <phoneticPr fontId="3"/>
  </si>
  <si>
    <r>
      <t>　⇒総額が10円増すごとに</t>
    </r>
    <r>
      <rPr>
        <b/>
        <sz val="9"/>
        <color indexed="12"/>
        <rFont val="ＭＳ Ｐゴシック"/>
        <family val="3"/>
        <charset val="128"/>
      </rPr>
      <t>1.5円割引</t>
    </r>
    <rPh sb="2" eb="3">
      <t>ソウ</t>
    </rPh>
    <rPh sb="3" eb="4">
      <t>ガク</t>
    </rPh>
    <rPh sb="7" eb="8">
      <t>エン</t>
    </rPh>
    <rPh sb="8" eb="9">
      <t>マ</t>
    </rPh>
    <rPh sb="16" eb="17">
      <t>エン</t>
    </rPh>
    <rPh sb="17" eb="19">
      <t>ワリビキ</t>
    </rPh>
    <phoneticPr fontId="3"/>
  </si>
  <si>
    <t>２０２１年６月１日現在</t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</si>
  <si>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京阪京都交通株式会社</t>
    <rPh sb="0" eb="2">
      <t>ケイハン</t>
    </rPh>
    <rPh sb="2" eb="3">
      <t>キョウ</t>
    </rPh>
    <rPh sb="3" eb="4">
      <t>ト</t>
    </rPh>
    <rPh sb="4" eb="6">
      <t>コウツウ</t>
    </rPh>
    <rPh sb="6" eb="8">
      <t>カブシキ</t>
    </rPh>
    <rPh sb="8" eb="10">
      <t>カイシャ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</si>
</sst>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"/>
    <numFmt numFmtId="177" formatCode="0&quot;回&quot;"/>
    <numFmt numFmtId="178" formatCode="&quot;¥&quot;#,##0_);[Red]\(&quot;¥&quot;#,##0\)"/>
    <numFmt numFmtId="179" formatCode="#,##0&quot;円区間&quot;"/>
    <numFmt numFmtId="180" formatCode="#,##0.00\ &quot;円&quot;;\-#,##0.00\ &quot;円&quot;"/>
    <numFmt numFmtId="181" formatCode="0.00%&quot;割&quot;&quot;引&quot;"/>
  </numFmts>
  <fonts count="32" x14ac:knownFonts="1"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HG丸ｺﾞｼｯｸM-PRO"/>
      <family val="3"/>
      <charset val="128"/>
    </font>
    <font>
      <sz val="9"/>
      <name val="ＭＳ Ｐゴシック"/>
      <family val="3"/>
      <charset val="128"/>
    </font>
    <font>
      <sz val="9"/>
      <name val="HG丸ｺﾞｼｯｸM-PRO"/>
      <family val="3"/>
      <charset val="128"/>
    </font>
    <font>
      <u/>
      <sz val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20"/>
      <color indexed="12"/>
      <name val="Tahoma"/>
      <family val="2"/>
    </font>
    <font>
      <sz val="9"/>
      <color indexed="12"/>
      <name val="Tahoma"/>
      <family val="2"/>
    </font>
    <font>
      <sz val="20"/>
      <name val="Tahoma"/>
      <family val="2"/>
    </font>
    <font>
      <sz val="9"/>
      <name val="Tahoma"/>
      <family val="2"/>
    </font>
    <font>
      <sz val="16"/>
      <name val="Tahoma"/>
      <family val="2"/>
    </font>
    <font>
      <b/>
      <sz val="9"/>
      <name val="Tahoma"/>
      <family val="2"/>
    </font>
    <font>
      <i/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dotted">
        <color indexed="8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6" fillId="0" borderId="0">
      <alignment vertical="center"/>
    </xf>
    <xf numFmtId="0" fontId="2" fillId="0" borderId="0"/>
  </cellStyleXfs>
  <cellXfs count="100">
    <xf numFmtId="0" fontId="0" fillId="0" borderId="0" xfId="0"/>
    <xf numFmtId="0" fontId="7" fillId="0" borderId="0" xfId="3" applyFont="1" applyAlignment="1" applyProtection="1">
      <alignment vertical="center"/>
    </xf>
    <xf numFmtId="0" fontId="12" fillId="0" borderId="0" xfId="3" applyFont="1" applyAlignment="1" applyProtection="1">
      <alignment horizontal="left" vertical="center"/>
    </xf>
    <xf numFmtId="0" fontId="13" fillId="0" borderId="0" xfId="3" applyFont="1" applyAlignment="1" applyProtection="1">
      <alignment horizontal="centerContinuous" vertical="center"/>
    </xf>
    <xf numFmtId="37" fontId="17" fillId="2" borderId="1" xfId="3" applyNumberFormat="1" applyFont="1" applyFill="1" applyBorder="1" applyAlignment="1" applyProtection="1">
      <alignment horizontal="center" vertical="center"/>
    </xf>
    <xf numFmtId="37" fontId="19" fillId="0" borderId="1" xfId="3" applyNumberFormat="1" applyFont="1" applyFill="1" applyBorder="1" applyAlignment="1" applyProtection="1">
      <alignment horizontal="center" vertical="center"/>
    </xf>
    <xf numFmtId="37" fontId="19" fillId="0" borderId="2" xfId="3" applyNumberFormat="1" applyFont="1" applyFill="1" applyBorder="1" applyAlignment="1" applyProtection="1">
      <alignment horizontal="center" vertical="center"/>
    </xf>
    <xf numFmtId="37" fontId="15" fillId="0" borderId="1" xfId="3" applyNumberFormat="1" applyFont="1" applyFill="1" applyBorder="1" applyAlignment="1" applyProtection="1">
      <alignment horizontal="left" vertical="top"/>
    </xf>
    <xf numFmtId="0" fontId="11" fillId="0" borderId="3" xfId="3" applyFont="1" applyBorder="1" applyAlignment="1" applyProtection="1">
      <alignment horizontal="right" vertical="center"/>
    </xf>
    <xf numFmtId="0" fontId="11" fillId="0" borderId="3" xfId="3" applyFont="1" applyBorder="1" applyAlignment="1" applyProtection="1">
      <alignment horizontal="center" vertical="center"/>
    </xf>
    <xf numFmtId="0" fontId="11" fillId="0" borderId="3" xfId="3" applyFont="1" applyBorder="1" applyAlignment="1" applyProtection="1">
      <alignment horizontal="centerContinuous" vertical="center"/>
    </xf>
    <xf numFmtId="0" fontId="22" fillId="0" borderId="3" xfId="3" applyFont="1" applyBorder="1" applyAlignment="1" applyProtection="1">
      <alignment horizontal="right" vertical="center"/>
    </xf>
    <xf numFmtId="0" fontId="5" fillId="0" borderId="0" xfId="3" applyFont="1" applyAlignment="1" applyProtection="1">
      <alignment vertical="center"/>
    </xf>
    <xf numFmtId="0" fontId="11" fillId="0" borderId="0" xfId="3" applyFont="1" applyBorder="1" applyAlignment="1" applyProtection="1">
      <alignment horizontal="center" vertical="center"/>
    </xf>
    <xf numFmtId="0" fontId="11" fillId="0" borderId="0" xfId="3" applyFont="1" applyBorder="1" applyAlignment="1" applyProtection="1">
      <alignment horizontal="centerContinuous" vertical="center"/>
    </xf>
    <xf numFmtId="0" fontId="11" fillId="0" borderId="0" xfId="3" applyFont="1" applyBorder="1" applyAlignment="1" applyProtection="1">
      <alignment vertical="center"/>
    </xf>
    <xf numFmtId="0" fontId="23" fillId="0" borderId="4" xfId="3" applyFont="1" applyBorder="1" applyAlignment="1" applyProtection="1">
      <alignment vertical="center"/>
    </xf>
    <xf numFmtId="0" fontId="11" fillId="0" borderId="0" xfId="3" applyFont="1" applyAlignment="1" applyProtection="1">
      <alignment vertical="center"/>
    </xf>
    <xf numFmtId="0" fontId="11" fillId="0" borderId="5" xfId="3" applyFont="1" applyBorder="1" applyAlignment="1" applyProtection="1">
      <alignment horizontal="right" vertical="center"/>
    </xf>
    <xf numFmtId="37" fontId="24" fillId="0" borderId="5" xfId="3" applyNumberFormat="1" applyFont="1" applyBorder="1" applyAlignment="1" applyProtection="1">
      <alignment vertical="center"/>
    </xf>
    <xf numFmtId="0" fontId="11" fillId="0" borderId="5" xfId="3" applyFont="1" applyBorder="1" applyAlignment="1" applyProtection="1">
      <alignment vertical="center"/>
    </xf>
    <xf numFmtId="10" fontId="24" fillId="0" borderId="5" xfId="1" applyNumberFormat="1" applyFont="1" applyBorder="1" applyAlignment="1" applyProtection="1">
      <alignment horizontal="right" vertical="center"/>
    </xf>
    <xf numFmtId="39" fontId="25" fillId="0" borderId="5" xfId="3" applyNumberFormat="1" applyFont="1" applyBorder="1" applyAlignment="1" applyProtection="1">
      <alignment vertical="center"/>
    </xf>
    <xf numFmtId="39" fontId="11" fillId="0" borderId="5" xfId="3" applyNumberFormat="1" applyFont="1" applyBorder="1" applyAlignment="1" applyProtection="1">
      <alignment vertical="center"/>
    </xf>
    <xf numFmtId="0" fontId="11" fillId="0" borderId="0" xfId="3" applyFont="1" applyBorder="1" applyAlignment="1" applyProtection="1">
      <alignment horizontal="right" vertical="center"/>
    </xf>
    <xf numFmtId="10" fontId="24" fillId="0" borderId="0" xfId="1" applyNumberFormat="1" applyFont="1" applyBorder="1" applyAlignment="1" applyProtection="1">
      <alignment horizontal="right" vertical="center"/>
    </xf>
    <xf numFmtId="39" fontId="25" fillId="0" borderId="0" xfId="3" applyNumberFormat="1" applyFont="1" applyBorder="1" applyAlignment="1" applyProtection="1">
      <alignment vertical="center"/>
    </xf>
    <xf numFmtId="39" fontId="11" fillId="0" borderId="0" xfId="3" applyNumberFormat="1" applyFont="1" applyBorder="1" applyAlignment="1" applyProtection="1">
      <alignment vertical="center"/>
    </xf>
    <xf numFmtId="37" fontId="11" fillId="0" borderId="0" xfId="3" applyNumberFormat="1" applyFont="1" applyBorder="1" applyAlignment="1" applyProtection="1">
      <alignment vertical="center"/>
    </xf>
    <xf numFmtId="180" fontId="11" fillId="0" borderId="0" xfId="3" applyNumberFormat="1" applyFont="1" applyBorder="1" applyAlignment="1" applyProtection="1">
      <alignment vertical="center"/>
    </xf>
    <xf numFmtId="38" fontId="11" fillId="0" borderId="0" xfId="2" applyFont="1" applyBorder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0" xfId="3" applyFont="1" applyAlignment="1" applyProtection="1">
      <alignment vertical="center"/>
    </xf>
    <xf numFmtId="177" fontId="11" fillId="0" borderId="3" xfId="3" applyNumberFormat="1" applyFont="1" applyFill="1" applyBorder="1" applyAlignment="1" applyProtection="1">
      <alignment horizontal="left" vertical="center"/>
    </xf>
    <xf numFmtId="179" fontId="11" fillId="0" borderId="3" xfId="3" applyNumberFormat="1" applyFont="1" applyFill="1" applyBorder="1" applyAlignment="1" applyProtection="1">
      <alignment vertical="center"/>
    </xf>
    <xf numFmtId="0" fontId="11" fillId="0" borderId="6" xfId="3" applyFont="1" applyBorder="1" applyAlignment="1" applyProtection="1">
      <alignment horizontal="center" vertical="center"/>
    </xf>
    <xf numFmtId="0" fontId="22" fillId="0" borderId="0" xfId="3" applyFont="1" applyBorder="1" applyAlignment="1" applyProtection="1">
      <alignment horizontal="right" vertical="center"/>
    </xf>
    <xf numFmtId="178" fontId="11" fillId="0" borderId="7" xfId="3" applyNumberFormat="1" applyFont="1" applyBorder="1" applyAlignment="1" applyProtection="1">
      <alignment horizontal="right" vertical="center"/>
    </xf>
    <xf numFmtId="176" fontId="11" fillId="0" borderId="7" xfId="3" applyNumberFormat="1" applyFont="1" applyBorder="1" applyAlignment="1" applyProtection="1">
      <alignment horizontal="center" vertical="center"/>
    </xf>
    <xf numFmtId="31" fontId="11" fillId="0" borderId="0" xfId="3" applyNumberFormat="1" applyFont="1" applyBorder="1" applyAlignment="1" applyProtection="1">
      <alignment horizontal="centerContinuous" vertical="center" shrinkToFit="1"/>
    </xf>
    <xf numFmtId="40" fontId="11" fillId="0" borderId="8" xfId="2" applyNumberFormat="1" applyFont="1" applyBorder="1" applyAlignment="1" applyProtection="1">
      <alignment vertical="center"/>
    </xf>
    <xf numFmtId="177" fontId="23" fillId="0" borderId="0" xfId="3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 applyProtection="1">
      <alignment vertical="center"/>
    </xf>
    <xf numFmtId="0" fontId="27" fillId="3" borderId="9" xfId="3" applyFont="1" applyFill="1" applyBorder="1" applyAlignment="1" applyProtection="1">
      <alignment horizontal="center" vertical="center"/>
    </xf>
    <xf numFmtId="178" fontId="14" fillId="3" borderId="10" xfId="3" applyNumberFormat="1" applyFont="1" applyFill="1" applyBorder="1" applyAlignment="1" applyProtection="1">
      <alignment vertical="center"/>
    </xf>
    <xf numFmtId="0" fontId="27" fillId="4" borderId="11" xfId="3" applyFont="1" applyFill="1" applyBorder="1" applyAlignment="1" applyProtection="1">
      <alignment horizontal="center" vertical="center"/>
    </xf>
    <xf numFmtId="178" fontId="14" fillId="4" borderId="12" xfId="3" applyNumberFormat="1" applyFont="1" applyFill="1" applyBorder="1" applyAlignment="1" applyProtection="1">
      <alignment vertical="center"/>
    </xf>
    <xf numFmtId="0" fontId="6" fillId="0" borderId="0" xfId="3" applyProtection="1">
      <alignment vertical="center"/>
    </xf>
    <xf numFmtId="0" fontId="11" fillId="0" borderId="0" xfId="3" applyFont="1" applyProtection="1">
      <alignment vertical="center"/>
    </xf>
    <xf numFmtId="0" fontId="4" fillId="0" borderId="0" xfId="3" applyFont="1" applyAlignment="1" applyProtection="1">
      <alignment horizontal="right" vertical="center"/>
    </xf>
    <xf numFmtId="0" fontId="11" fillId="0" borderId="0" xfId="3" applyFont="1" applyAlignment="1" applyProtection="1">
      <alignment horizontal="right" vertical="center"/>
    </xf>
    <xf numFmtId="0" fontId="28" fillId="0" borderId="0" xfId="3" applyFont="1" applyFill="1" applyBorder="1" applyAlignment="1" applyProtection="1">
      <alignment horizontal="right" vertical="center"/>
    </xf>
    <xf numFmtId="177" fontId="11" fillId="0" borderId="0" xfId="3" applyNumberFormat="1" applyFont="1" applyFill="1" applyBorder="1" applyAlignment="1" applyProtection="1">
      <alignment horizontal="left" vertical="center"/>
    </xf>
    <xf numFmtId="179" fontId="11" fillId="0" borderId="0" xfId="3" applyNumberFormat="1" applyFont="1" applyFill="1" applyBorder="1" applyAlignment="1" applyProtection="1">
      <alignment vertical="center"/>
    </xf>
    <xf numFmtId="0" fontId="11" fillId="4" borderId="0" xfId="3" applyFont="1" applyFill="1" applyAlignment="1" applyProtection="1">
      <alignment horizontal="right" vertical="center"/>
    </xf>
    <xf numFmtId="0" fontId="11" fillId="4" borderId="0" xfId="3" applyFont="1" applyFill="1" applyAlignment="1" applyProtection="1">
      <alignment vertical="center"/>
    </xf>
    <xf numFmtId="0" fontId="11" fillId="4" borderId="0" xfId="3" applyFont="1" applyFill="1" applyProtection="1">
      <alignment vertical="center"/>
    </xf>
    <xf numFmtId="0" fontId="29" fillId="0" borderId="0" xfId="3" applyFont="1" applyBorder="1" applyAlignment="1" applyProtection="1">
      <alignment horizontal="right" vertical="center"/>
    </xf>
    <xf numFmtId="0" fontId="6" fillId="0" borderId="0" xfId="3" applyBorder="1" applyProtection="1">
      <alignment vertical="center"/>
    </xf>
    <xf numFmtId="0" fontId="8" fillId="0" borderId="0" xfId="3" applyFont="1" applyAlignment="1" applyProtection="1">
      <alignment horizontal="center" vertical="center"/>
    </xf>
    <xf numFmtId="0" fontId="11" fillId="0" borderId="21" xfId="3" applyFont="1" applyBorder="1" applyAlignment="1" applyProtection="1">
      <alignment horizontal="right" vertical="center"/>
    </xf>
    <xf numFmtId="37" fontId="24" fillId="0" borderId="21" xfId="3" applyNumberFormat="1" applyFont="1" applyBorder="1" applyAlignment="1" applyProtection="1">
      <alignment vertical="center"/>
    </xf>
    <xf numFmtId="0" fontId="11" fillId="0" borderId="21" xfId="3" applyFont="1" applyBorder="1" applyAlignment="1" applyProtection="1">
      <alignment vertical="center"/>
    </xf>
    <xf numFmtId="37" fontId="31" fillId="0" borderId="21" xfId="3" applyNumberFormat="1" applyFont="1" applyBorder="1" applyAlignment="1" applyProtection="1">
      <alignment vertical="center"/>
    </xf>
    <xf numFmtId="0" fontId="30" fillId="0" borderId="21" xfId="3" applyFont="1" applyBorder="1" applyAlignment="1" applyProtection="1">
      <alignment vertical="center"/>
    </xf>
    <xf numFmtId="10" fontId="24" fillId="0" borderId="21" xfId="1" applyNumberFormat="1" applyFont="1" applyBorder="1" applyAlignment="1" applyProtection="1">
      <alignment horizontal="right" vertical="center"/>
    </xf>
    <xf numFmtId="39" fontId="25" fillId="0" borderId="21" xfId="3" applyNumberFormat="1" applyFont="1" applyBorder="1" applyAlignment="1" applyProtection="1">
      <alignment vertical="center"/>
    </xf>
    <xf numFmtId="39" fontId="11" fillId="0" borderId="21" xfId="3" applyNumberFormat="1" applyFont="1" applyBorder="1" applyAlignment="1" applyProtection="1">
      <alignment vertical="center"/>
    </xf>
    <xf numFmtId="0" fontId="11" fillId="0" borderId="15" xfId="3" applyFont="1" applyBorder="1" applyAlignment="1" applyProtection="1">
      <alignment horizontal="center" vertical="center"/>
    </xf>
    <xf numFmtId="0" fontId="11" fillId="0" borderId="16" xfId="3" applyFont="1" applyBorder="1" applyAlignment="1" applyProtection="1">
      <alignment horizontal="center" vertical="center"/>
    </xf>
    <xf numFmtId="37" fontId="16" fillId="2" borderId="17" xfId="3" applyNumberFormat="1" applyFont="1" applyFill="1" applyBorder="1" applyAlignment="1" applyProtection="1">
      <alignment horizontal="right" vertical="center"/>
      <protection locked="0"/>
    </xf>
    <xf numFmtId="37" fontId="16" fillId="2" borderId="18" xfId="3" applyNumberFormat="1" applyFont="1" applyFill="1" applyBorder="1" applyAlignment="1" applyProtection="1">
      <alignment horizontal="right" vertical="center"/>
      <protection locked="0"/>
    </xf>
    <xf numFmtId="37" fontId="16" fillId="2" borderId="19" xfId="3" applyNumberFormat="1" applyFont="1" applyFill="1" applyBorder="1" applyAlignment="1" applyProtection="1">
      <alignment horizontal="right" vertical="center"/>
      <protection locked="0"/>
    </xf>
    <xf numFmtId="37" fontId="16" fillId="2" borderId="0" xfId="3" applyNumberFormat="1" applyFont="1" applyFill="1" applyBorder="1" applyAlignment="1" applyProtection="1">
      <alignment horizontal="right" vertical="center"/>
      <protection locked="0"/>
    </xf>
    <xf numFmtId="37" fontId="16" fillId="2" borderId="13" xfId="3" applyNumberFormat="1" applyFont="1" applyFill="1" applyBorder="1" applyAlignment="1" applyProtection="1">
      <alignment horizontal="right" vertical="center"/>
      <protection locked="0"/>
    </xf>
    <xf numFmtId="37" fontId="16" fillId="2" borderId="6" xfId="3" applyNumberFormat="1" applyFont="1" applyFill="1" applyBorder="1" applyAlignment="1" applyProtection="1">
      <alignment horizontal="right" vertical="center"/>
      <protection locked="0"/>
    </xf>
    <xf numFmtId="37" fontId="18" fillId="0" borderId="17" xfId="3" applyNumberFormat="1" applyFont="1" applyFill="1" applyBorder="1" applyAlignment="1" applyProtection="1">
      <alignment horizontal="right" vertical="center"/>
    </xf>
    <xf numFmtId="37" fontId="18" fillId="0" borderId="18" xfId="3" applyNumberFormat="1" applyFont="1" applyFill="1" applyBorder="1" applyAlignment="1" applyProtection="1">
      <alignment horizontal="right" vertical="center"/>
    </xf>
    <xf numFmtId="37" fontId="18" fillId="0" borderId="19" xfId="3" applyNumberFormat="1" applyFont="1" applyFill="1" applyBorder="1" applyAlignment="1" applyProtection="1">
      <alignment horizontal="right" vertical="center"/>
    </xf>
    <xf numFmtId="37" fontId="18" fillId="0" borderId="0" xfId="3" applyNumberFormat="1" applyFont="1" applyFill="1" applyBorder="1" applyAlignment="1" applyProtection="1">
      <alignment horizontal="right" vertical="center"/>
    </xf>
    <xf numFmtId="37" fontId="18" fillId="0" borderId="13" xfId="3" applyNumberFormat="1" applyFont="1" applyFill="1" applyBorder="1" applyAlignment="1" applyProtection="1">
      <alignment horizontal="right" vertical="center"/>
    </xf>
    <xf numFmtId="37" fontId="18" fillId="0" borderId="6" xfId="3" applyNumberFormat="1" applyFont="1" applyFill="1" applyBorder="1" applyAlignment="1" applyProtection="1">
      <alignment horizontal="right" vertical="center"/>
    </xf>
    <xf numFmtId="37" fontId="15" fillId="2" borderId="1" xfId="3" applyNumberFormat="1" applyFont="1" applyFill="1" applyBorder="1" applyAlignment="1" applyProtection="1">
      <alignment horizontal="left" vertical="center"/>
    </xf>
    <xf numFmtId="37" fontId="21" fillId="2" borderId="14" xfId="3" applyNumberFormat="1" applyFont="1" applyFill="1" applyBorder="1" applyAlignment="1" applyProtection="1">
      <alignment horizontal="left" vertical="center"/>
    </xf>
    <xf numFmtId="37" fontId="15" fillId="0" borderId="1" xfId="3" applyNumberFormat="1" applyFont="1" applyFill="1" applyBorder="1" applyAlignment="1" applyProtection="1">
      <alignment horizontal="left" vertical="center"/>
    </xf>
    <xf numFmtId="37" fontId="21" fillId="0" borderId="14" xfId="3" applyNumberFormat="1" applyFont="1" applyFill="1" applyBorder="1" applyAlignment="1" applyProtection="1">
      <alignment horizontal="left" vertical="center"/>
    </xf>
    <xf numFmtId="0" fontId="10" fillId="0" borderId="0" xfId="3" applyFont="1" applyAlignment="1" applyProtection="1">
      <alignment horizontal="center" vertical="center"/>
    </xf>
    <xf numFmtId="0" fontId="14" fillId="5" borderId="9" xfId="3" applyFont="1" applyFill="1" applyBorder="1" applyAlignment="1" applyProtection="1">
      <alignment horizontal="center" vertical="center"/>
    </xf>
    <xf numFmtId="0" fontId="14" fillId="5" borderId="20" xfId="3" applyFont="1" applyFill="1" applyBorder="1" applyAlignment="1" applyProtection="1">
      <alignment horizontal="center" vertical="center"/>
    </xf>
    <xf numFmtId="0" fontId="14" fillId="5" borderId="10" xfId="3" applyFont="1" applyFill="1" applyBorder="1" applyAlignment="1" applyProtection="1">
      <alignment horizontal="center" vertical="center"/>
    </xf>
    <xf numFmtId="0" fontId="15" fillId="6" borderId="9" xfId="3" applyFont="1" applyFill="1" applyBorder="1" applyAlignment="1" applyProtection="1">
      <alignment horizontal="center" vertical="center"/>
    </xf>
    <xf numFmtId="0" fontId="15" fillId="6" borderId="20" xfId="3" applyFont="1" applyFill="1" applyBorder="1" applyAlignment="1" applyProtection="1">
      <alignment horizontal="center" vertical="center"/>
    </xf>
    <xf numFmtId="0" fontId="15" fillId="6" borderId="10" xfId="3" applyFont="1" applyFill="1" applyBorder="1" applyAlignment="1" applyProtection="1">
      <alignment horizontal="center" vertical="center"/>
    </xf>
    <xf numFmtId="181" fontId="21" fillId="0" borderId="13" xfId="1" applyNumberFormat="1" applyFont="1" applyBorder="1" applyAlignment="1" applyProtection="1">
      <alignment horizontal="center" vertical="center"/>
    </xf>
    <xf numFmtId="181" fontId="21" fillId="0" borderId="6" xfId="1" applyNumberFormat="1" applyFont="1" applyBorder="1" applyAlignment="1" applyProtection="1">
      <alignment horizontal="center" vertical="center"/>
    </xf>
    <xf numFmtId="181" fontId="21" fillId="0" borderId="14" xfId="1" applyNumberFormat="1" applyFont="1" applyBorder="1" applyAlignment="1" applyProtection="1">
      <alignment horizontal="center" vertical="center"/>
    </xf>
    <xf numFmtId="37" fontId="20" fillId="0" borderId="17" xfId="3" applyNumberFormat="1" applyFont="1" applyFill="1" applyBorder="1" applyAlignment="1" applyProtection="1"/>
    <xf numFmtId="37" fontId="20" fillId="0" borderId="18" xfId="3" applyNumberFormat="1" applyFont="1" applyFill="1" applyBorder="1" applyAlignment="1" applyProtection="1"/>
    <xf numFmtId="37" fontId="20" fillId="0" borderId="19" xfId="3" applyNumberFormat="1" applyFont="1" applyFill="1" applyBorder="1" applyAlignment="1" applyProtection="1"/>
    <xf numFmtId="37" fontId="20" fillId="0" borderId="0" xfId="3" applyNumberFormat="1" applyFont="1" applyFill="1" applyBorder="1" applyAlignment="1" applyProtection="1"/>
  </cellXfs>
  <cellStyles count="5">
    <cellStyle name="パーセント" xfId="1" builtinId="5"/>
    <cellStyle name="桁区切り" xfId="2" builtinId="6"/>
    <cellStyle name="標準" xfId="0" builtinId="0"/>
    <cellStyle name="標準_pitapa_ryokin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B1:K48"/>
  <sheetViews>
    <sheetView showGridLines="0" tabSelected="1" zoomScale="98" zoomScaleNormal="98" zoomScaleSheetLayoutView="100" workbookViewId="0">
      <selection activeCell="B4" sqref="B4:C6"/>
    </sheetView>
  </sheetViews>
  <sheetFormatPr defaultColWidth="7.19921875" defaultRowHeight="24" x14ac:dyDescent="0.2"/>
  <cols>
    <col min="1" max="1" width="3.796875" style="47" customWidth="1"/>
    <col min="2" max="9" width="6.8984375" style="1" customWidth="1"/>
    <col min="10" max="10" width="8.59765625" style="1" customWidth="1"/>
    <col min="11" max="16384" width="7.19921875" style="47"/>
  </cols>
  <sheetData>
    <row r="1" spans="2:10" s="1" customFormat="1" ht="30" customHeight="1" x14ac:dyDescent="0.2">
      <c r="B1" s="86" t="s">
        <v>46</v>
      </c>
      <c r="C1" s="86"/>
      <c r="D1" s="86"/>
      <c r="E1" s="86"/>
      <c r="F1" s="86"/>
      <c r="G1" s="86"/>
      <c r="H1" s="86"/>
      <c r="I1" s="86"/>
      <c r="J1" s="86"/>
    </row>
    <row r="2" spans="2:10" s="1" customFormat="1" ht="14.1" customHeight="1" x14ac:dyDescent="0.2">
      <c r="B2" s="2"/>
      <c r="C2" s="3"/>
      <c r="D2" s="3"/>
      <c r="E2" s="3"/>
      <c r="F2" s="3"/>
      <c r="G2" s="3"/>
      <c r="H2" s="3"/>
      <c r="I2" s="3"/>
      <c r="J2" s="50" t="s">
        <v>61</v>
      </c>
    </row>
    <row r="3" spans="2:10" s="1" customFormat="1" ht="14.1" customHeight="1" x14ac:dyDescent="0.2">
      <c r="B3" s="87" t="s">
        <v>30</v>
      </c>
      <c r="C3" s="88"/>
      <c r="D3" s="89"/>
      <c r="E3" s="90" t="s">
        <v>28</v>
      </c>
      <c r="F3" s="91"/>
      <c r="G3" s="92" t="s">
        <v>0</v>
      </c>
      <c r="H3" s="90" t="s">
        <v>29</v>
      </c>
      <c r="I3" s="91"/>
      <c r="J3" s="92" t="s">
        <v>0</v>
      </c>
    </row>
    <row r="4" spans="2:10" s="1" customFormat="1" ht="14.1" customHeight="1" x14ac:dyDescent="0.2">
      <c r="B4" s="70"/>
      <c r="C4" s="71"/>
      <c r="D4" s="4"/>
      <c r="E4" s="76">
        <f>ROUNDDOWN(SUM(H24:H33),0)</f>
        <v>0</v>
      </c>
      <c r="F4" s="77"/>
      <c r="G4" s="5"/>
      <c r="H4" s="96">
        <f>B4-E4</f>
        <v>0</v>
      </c>
      <c r="I4" s="97"/>
      <c r="J4" s="6"/>
    </row>
    <row r="5" spans="2:10" s="1" customFormat="1" ht="14.1" customHeight="1" x14ac:dyDescent="0.2">
      <c r="B5" s="72"/>
      <c r="C5" s="73"/>
      <c r="D5" s="82" t="s">
        <v>40</v>
      </c>
      <c r="E5" s="78"/>
      <c r="F5" s="79"/>
      <c r="G5" s="84" t="s">
        <v>40</v>
      </c>
      <c r="H5" s="98"/>
      <c r="I5" s="99"/>
      <c r="J5" s="7" t="s">
        <v>41</v>
      </c>
    </row>
    <row r="6" spans="2:10" s="1" customFormat="1" ht="14.1" customHeight="1" x14ac:dyDescent="0.2">
      <c r="B6" s="74"/>
      <c r="C6" s="75"/>
      <c r="D6" s="83"/>
      <c r="E6" s="80"/>
      <c r="F6" s="81"/>
      <c r="G6" s="85"/>
      <c r="H6" s="93" t="str">
        <f>IF(B4=0,"",(IF(B4="","",1-H36/D36)))</f>
        <v/>
      </c>
      <c r="I6" s="94"/>
      <c r="J6" s="95"/>
    </row>
    <row r="7" spans="2:10" customFormat="1" ht="14.1" customHeight="1" x14ac:dyDescent="0.2"/>
    <row r="8" spans="2:10" s="1" customFormat="1" ht="14.1" customHeight="1" x14ac:dyDescent="0.2">
      <c r="B8" s="2"/>
      <c r="C8" s="3"/>
      <c r="D8" s="3"/>
      <c r="E8" s="3"/>
      <c r="F8" s="3"/>
      <c r="G8" s="3"/>
      <c r="H8" s="3"/>
      <c r="I8" s="3"/>
      <c r="J8" s="59"/>
    </row>
    <row r="9" spans="2:10" s="12" customFormat="1" ht="14.1" customHeight="1" thickBot="1" x14ac:dyDescent="0.25">
      <c r="B9" s="68" t="s">
        <v>22</v>
      </c>
      <c r="C9" s="69"/>
      <c r="D9" s="8"/>
      <c r="E9" s="9"/>
      <c r="F9" s="10"/>
      <c r="G9" s="8"/>
      <c r="H9" s="8"/>
      <c r="I9" s="9"/>
      <c r="J9" s="11"/>
    </row>
    <row r="10" spans="2:10" s="12" customFormat="1" ht="14.1" customHeight="1" x14ac:dyDescent="0.2">
      <c r="B10" s="13"/>
      <c r="C10" s="14" t="s">
        <v>21</v>
      </c>
      <c r="D10" s="14"/>
      <c r="E10" s="14"/>
      <c r="F10" s="14"/>
      <c r="G10" s="13" t="s">
        <v>42</v>
      </c>
      <c r="H10" s="15"/>
      <c r="I10" s="16"/>
      <c r="J10" s="17"/>
    </row>
    <row r="11" spans="2:10" s="12" customFormat="1" ht="14.1" customHeight="1" x14ac:dyDescent="0.2">
      <c r="B11" s="18" t="s">
        <v>2</v>
      </c>
      <c r="C11" s="19">
        <v>0</v>
      </c>
      <c r="D11" s="20" t="s">
        <v>12</v>
      </c>
      <c r="E11" s="19">
        <f t="shared" ref="E11:E19" si="0">C12</f>
        <v>1000</v>
      </c>
      <c r="F11" s="20" t="s">
        <v>49</v>
      </c>
      <c r="G11" s="21">
        <v>0</v>
      </c>
      <c r="H11" s="22" t="s">
        <v>31</v>
      </c>
      <c r="I11" s="23"/>
      <c r="J11" s="23"/>
    </row>
    <row r="12" spans="2:10" s="12" customFormat="1" ht="14.1" customHeight="1" x14ac:dyDescent="0.2">
      <c r="B12" s="18" t="s">
        <v>3</v>
      </c>
      <c r="C12" s="19">
        <v>1000</v>
      </c>
      <c r="D12" s="20" t="s">
        <v>14</v>
      </c>
      <c r="E12" s="19">
        <f>C13</f>
        <v>5000</v>
      </c>
      <c r="F12" s="20" t="s">
        <v>13</v>
      </c>
      <c r="G12" s="21">
        <v>0.05</v>
      </c>
      <c r="H12" s="22" t="s">
        <v>59</v>
      </c>
      <c r="I12" s="23"/>
      <c r="J12" s="23"/>
    </row>
    <row r="13" spans="2:10" s="12" customFormat="1" ht="14.1" customHeight="1" x14ac:dyDescent="0.2">
      <c r="B13" s="18" t="s">
        <v>4</v>
      </c>
      <c r="C13" s="19">
        <v>5000</v>
      </c>
      <c r="D13" s="20" t="s">
        <v>14</v>
      </c>
      <c r="E13" s="19">
        <f>C14</f>
        <v>15000</v>
      </c>
      <c r="F13" s="20" t="s">
        <v>13</v>
      </c>
      <c r="G13" s="21">
        <v>0.1</v>
      </c>
      <c r="H13" s="22" t="s">
        <v>43</v>
      </c>
      <c r="I13" s="23"/>
      <c r="J13" s="23"/>
    </row>
    <row r="14" spans="2:10" s="12" customFormat="1" ht="14.1" customHeight="1" x14ac:dyDescent="0.2">
      <c r="B14" s="60" t="s">
        <v>5</v>
      </c>
      <c r="C14" s="61">
        <v>15000</v>
      </c>
      <c r="D14" s="62" t="s">
        <v>14</v>
      </c>
      <c r="E14" s="63">
        <f t="shared" si="0"/>
        <v>100000000000</v>
      </c>
      <c r="F14" s="64" t="s">
        <v>13</v>
      </c>
      <c r="G14" s="65">
        <v>0.15</v>
      </c>
      <c r="H14" s="66" t="s">
        <v>60</v>
      </c>
      <c r="I14" s="67"/>
      <c r="J14" s="67"/>
    </row>
    <row r="15" spans="2:10" s="12" customFormat="1" ht="14.1" hidden="1" customHeight="1" x14ac:dyDescent="0.2">
      <c r="B15" s="24" t="s">
        <v>6</v>
      </c>
      <c r="C15" s="28">
        <v>100000000000</v>
      </c>
      <c r="D15" s="15" t="s">
        <v>14</v>
      </c>
      <c r="E15" s="28">
        <f t="shared" si="0"/>
        <v>100000000000</v>
      </c>
      <c r="F15" s="15" t="s">
        <v>13</v>
      </c>
      <c r="G15" s="25">
        <v>0.3</v>
      </c>
      <c r="H15" s="26"/>
      <c r="I15" s="27"/>
      <c r="J15" s="27"/>
    </row>
    <row r="16" spans="2:10" s="12" customFormat="1" ht="14.1" hidden="1" customHeight="1" x14ac:dyDescent="0.2">
      <c r="B16" s="24" t="s">
        <v>7</v>
      </c>
      <c r="C16" s="28">
        <v>100000000000</v>
      </c>
      <c r="D16" s="15" t="s">
        <v>14</v>
      </c>
      <c r="E16" s="28">
        <f t="shared" si="0"/>
        <v>100000000000</v>
      </c>
      <c r="F16" s="15" t="s">
        <v>13</v>
      </c>
      <c r="G16" s="25">
        <v>0.3</v>
      </c>
      <c r="H16" s="15"/>
      <c r="I16" s="29"/>
      <c r="J16" s="17"/>
    </row>
    <row r="17" spans="2:11" s="12" customFormat="1" ht="14.1" hidden="1" customHeight="1" x14ac:dyDescent="0.2">
      <c r="B17" s="24" t="s">
        <v>8</v>
      </c>
      <c r="C17" s="28">
        <v>100000000000</v>
      </c>
      <c r="D17" s="15" t="s">
        <v>14</v>
      </c>
      <c r="E17" s="28">
        <f t="shared" si="0"/>
        <v>100000000000</v>
      </c>
      <c r="F17" s="15" t="s">
        <v>13</v>
      </c>
      <c r="G17" s="25">
        <v>0.3</v>
      </c>
      <c r="H17" s="15"/>
      <c r="I17" s="29"/>
      <c r="J17" s="17"/>
    </row>
    <row r="18" spans="2:11" s="12" customFormat="1" ht="14.1" hidden="1" customHeight="1" x14ac:dyDescent="0.2">
      <c r="B18" s="24" t="s">
        <v>9</v>
      </c>
      <c r="C18" s="28">
        <v>100000000000</v>
      </c>
      <c r="D18" s="15" t="s">
        <v>14</v>
      </c>
      <c r="E18" s="28">
        <f t="shared" si="0"/>
        <v>100000000000</v>
      </c>
      <c r="F18" s="15" t="s">
        <v>13</v>
      </c>
      <c r="G18" s="25">
        <v>0.3</v>
      </c>
      <c r="H18" s="15"/>
      <c r="I18" s="29"/>
      <c r="J18" s="17"/>
    </row>
    <row r="19" spans="2:11" s="12" customFormat="1" ht="14.1" hidden="1" customHeight="1" x14ac:dyDescent="0.2">
      <c r="B19" s="24" t="s">
        <v>10</v>
      </c>
      <c r="C19" s="28">
        <v>100000000000</v>
      </c>
      <c r="D19" s="15" t="s">
        <v>14</v>
      </c>
      <c r="E19" s="28">
        <f t="shared" si="0"/>
        <v>100000000000</v>
      </c>
      <c r="F19" s="15" t="s">
        <v>13</v>
      </c>
      <c r="G19" s="25">
        <v>0.3</v>
      </c>
      <c r="H19" s="15"/>
      <c r="I19" s="29"/>
      <c r="J19" s="17"/>
    </row>
    <row r="20" spans="2:11" s="1" customFormat="1" ht="14.1" hidden="1" customHeight="1" x14ac:dyDescent="0.2">
      <c r="B20" s="24" t="s">
        <v>1</v>
      </c>
      <c r="C20" s="28">
        <v>100000000000</v>
      </c>
      <c r="D20" s="15" t="s">
        <v>15</v>
      </c>
      <c r="E20" s="15"/>
      <c r="F20" s="15"/>
      <c r="G20" s="25">
        <v>0.3</v>
      </c>
      <c r="H20" s="15"/>
      <c r="I20" s="29"/>
      <c r="J20" s="17"/>
    </row>
    <row r="21" spans="2:11" s="32" customFormat="1" ht="14.1" customHeight="1" x14ac:dyDescent="0.2">
      <c r="B21" s="17"/>
      <c r="C21" s="15"/>
      <c r="D21" s="15"/>
      <c r="E21" s="30"/>
      <c r="F21" s="15"/>
      <c r="G21" s="15"/>
      <c r="H21" s="15"/>
      <c r="I21" s="15"/>
      <c r="J21" s="15"/>
      <c r="K21" s="31"/>
    </row>
    <row r="22" spans="2:11" s="32" customFormat="1" ht="14.1" customHeight="1" thickBot="1" x14ac:dyDescent="0.25">
      <c r="B22" s="68" t="s">
        <v>32</v>
      </c>
      <c r="C22" s="69"/>
      <c r="D22" s="33"/>
      <c r="E22" s="34"/>
      <c r="F22" s="33"/>
      <c r="G22" s="33"/>
      <c r="H22" s="33"/>
      <c r="I22" s="33"/>
      <c r="J22" s="11"/>
    </row>
    <row r="23" spans="2:11" s="32" customFormat="1" ht="14.1" customHeight="1" x14ac:dyDescent="0.2">
      <c r="B23" s="17"/>
      <c r="C23" s="15"/>
      <c r="D23" s="35" t="s">
        <v>24</v>
      </c>
      <c r="E23" s="15"/>
      <c r="F23" s="35" t="s">
        <v>44</v>
      </c>
      <c r="G23" s="15"/>
      <c r="H23" s="13" t="s">
        <v>25</v>
      </c>
      <c r="I23" s="15"/>
      <c r="J23" s="36"/>
    </row>
    <row r="24" spans="2:11" s="32" customFormat="1" ht="14.1" customHeight="1" x14ac:dyDescent="0.2">
      <c r="B24" s="17"/>
      <c r="C24" s="24" t="s">
        <v>16</v>
      </c>
      <c r="D24" s="37">
        <f>(($B$4+E11)-ABS($B$4-E11))/2</f>
        <v>0</v>
      </c>
      <c r="E24" s="13" t="s">
        <v>26</v>
      </c>
      <c r="F24" s="38">
        <v>1</v>
      </c>
      <c r="G24" s="39" t="s">
        <v>27</v>
      </c>
      <c r="H24" s="40">
        <f>D24*F24</f>
        <v>0</v>
      </c>
      <c r="I24" s="15"/>
      <c r="J24"/>
    </row>
    <row r="25" spans="2:11" s="32" customFormat="1" ht="14.1" customHeight="1" x14ac:dyDescent="0.2">
      <c r="B25" s="17"/>
      <c r="C25" s="24" t="s">
        <v>17</v>
      </c>
      <c r="D25" s="37">
        <f t="shared" ref="D25:D32" si="1">((E12-ABS($B$4-E12))-(E11-ABS($B$4-E11)))/2</f>
        <v>0</v>
      </c>
      <c r="E25" s="13" t="s">
        <v>26</v>
      </c>
      <c r="F25" s="38">
        <f t="shared" ref="F25:F33" si="2">1-G12</f>
        <v>0.95</v>
      </c>
      <c r="G25" s="39" t="s">
        <v>27</v>
      </c>
      <c r="H25" s="40">
        <f t="shared" ref="H25:H33" si="3">D25*F25</f>
        <v>0</v>
      </c>
      <c r="I25" s="15"/>
      <c r="J25"/>
    </row>
    <row r="26" spans="2:11" s="32" customFormat="1" ht="14.1" customHeight="1" x14ac:dyDescent="0.2">
      <c r="B26" s="17"/>
      <c r="C26" s="24" t="s">
        <v>18</v>
      </c>
      <c r="D26" s="37">
        <f t="shared" si="1"/>
        <v>0</v>
      </c>
      <c r="E26" s="13" t="s">
        <v>26</v>
      </c>
      <c r="F26" s="38">
        <f t="shared" si="2"/>
        <v>0.9</v>
      </c>
      <c r="G26" s="39" t="s">
        <v>27</v>
      </c>
      <c r="H26" s="40">
        <f t="shared" si="3"/>
        <v>0</v>
      </c>
      <c r="I26" s="15"/>
      <c r="J26"/>
    </row>
    <row r="27" spans="2:11" s="32" customFormat="1" ht="14.1" customHeight="1" x14ac:dyDescent="0.2">
      <c r="B27" s="17"/>
      <c r="C27" s="24" t="s">
        <v>19</v>
      </c>
      <c r="D27" s="37">
        <f t="shared" si="1"/>
        <v>0</v>
      </c>
      <c r="E27" s="13" t="s">
        <v>26</v>
      </c>
      <c r="F27" s="38">
        <f t="shared" si="2"/>
        <v>0.85</v>
      </c>
      <c r="G27" s="39" t="s">
        <v>27</v>
      </c>
      <c r="H27" s="40">
        <f t="shared" si="3"/>
        <v>0</v>
      </c>
      <c r="I27" s="15"/>
      <c r="J27"/>
    </row>
    <row r="28" spans="2:11" s="32" customFormat="1" ht="14.1" hidden="1" customHeight="1" x14ac:dyDescent="0.2">
      <c r="B28" s="17"/>
      <c r="C28" s="24" t="s">
        <v>20</v>
      </c>
      <c r="D28" s="37">
        <f t="shared" si="1"/>
        <v>0</v>
      </c>
      <c r="E28" s="13" t="s">
        <v>26</v>
      </c>
      <c r="F28" s="38">
        <f t="shared" si="2"/>
        <v>0.7</v>
      </c>
      <c r="G28" s="39" t="s">
        <v>27</v>
      </c>
      <c r="H28" s="40">
        <f t="shared" si="3"/>
        <v>0</v>
      </c>
      <c r="I28" s="15"/>
      <c r="J28"/>
    </row>
    <row r="29" spans="2:11" s="32" customFormat="1" ht="14.1" hidden="1" customHeight="1" x14ac:dyDescent="0.2">
      <c r="B29" s="17"/>
      <c r="C29" s="24" t="s">
        <v>33</v>
      </c>
      <c r="D29" s="37">
        <f t="shared" si="1"/>
        <v>0</v>
      </c>
      <c r="E29" s="13" t="s">
        <v>26</v>
      </c>
      <c r="F29" s="38">
        <f t="shared" si="2"/>
        <v>0.7</v>
      </c>
      <c r="G29" s="39" t="s">
        <v>27</v>
      </c>
      <c r="H29" s="40">
        <f t="shared" si="3"/>
        <v>0</v>
      </c>
      <c r="I29" s="15"/>
      <c r="J29"/>
    </row>
    <row r="30" spans="2:11" s="32" customFormat="1" ht="14.1" hidden="1" customHeight="1" x14ac:dyDescent="0.2">
      <c r="B30" s="17"/>
      <c r="C30" s="24" t="s">
        <v>34</v>
      </c>
      <c r="D30" s="37">
        <f t="shared" si="1"/>
        <v>0</v>
      </c>
      <c r="E30" s="13" t="s">
        <v>26</v>
      </c>
      <c r="F30" s="38">
        <f t="shared" si="2"/>
        <v>0.7</v>
      </c>
      <c r="G30" s="39" t="s">
        <v>27</v>
      </c>
      <c r="H30" s="40">
        <f t="shared" si="3"/>
        <v>0</v>
      </c>
      <c r="I30" s="15"/>
      <c r="J30"/>
    </row>
    <row r="31" spans="2:11" s="32" customFormat="1" ht="14.1" hidden="1" customHeight="1" x14ac:dyDescent="0.2">
      <c r="B31" s="17"/>
      <c r="C31" s="24" t="s">
        <v>35</v>
      </c>
      <c r="D31" s="37">
        <f t="shared" si="1"/>
        <v>0</v>
      </c>
      <c r="E31" s="13" t="s">
        <v>26</v>
      </c>
      <c r="F31" s="38">
        <f t="shared" si="2"/>
        <v>0.7</v>
      </c>
      <c r="G31" s="39" t="s">
        <v>27</v>
      </c>
      <c r="H31" s="40">
        <f t="shared" si="3"/>
        <v>0</v>
      </c>
      <c r="I31" s="15"/>
      <c r="J31"/>
    </row>
    <row r="32" spans="2:11" s="32" customFormat="1" ht="14.1" hidden="1" customHeight="1" x14ac:dyDescent="0.2">
      <c r="B32" s="17"/>
      <c r="C32" s="24" t="s">
        <v>36</v>
      </c>
      <c r="D32" s="37">
        <f t="shared" si="1"/>
        <v>0</v>
      </c>
      <c r="E32" s="13" t="s">
        <v>26</v>
      </c>
      <c r="F32" s="38">
        <f t="shared" si="2"/>
        <v>0.7</v>
      </c>
      <c r="G32" s="39" t="s">
        <v>27</v>
      </c>
      <c r="H32" s="40">
        <f t="shared" si="3"/>
        <v>0</v>
      </c>
      <c r="I32" s="15"/>
      <c r="J32"/>
    </row>
    <row r="33" spans="2:10" s="32" customFormat="1" ht="14.1" hidden="1" customHeight="1" x14ac:dyDescent="0.2">
      <c r="B33" s="17"/>
      <c r="C33" s="24" t="s">
        <v>37</v>
      </c>
      <c r="D33" s="37">
        <f>(($B$4-E19)+ABS($B$4-E19))/2</f>
        <v>0</v>
      </c>
      <c r="E33" s="13" t="s">
        <v>26</v>
      </c>
      <c r="F33" s="38">
        <f t="shared" si="2"/>
        <v>0.7</v>
      </c>
      <c r="G33" s="39" t="s">
        <v>27</v>
      </c>
      <c r="H33" s="40">
        <f t="shared" si="3"/>
        <v>0</v>
      </c>
      <c r="I33" s="15"/>
      <c r="J33"/>
    </row>
    <row r="34" spans="2:10" s="32" customFormat="1" ht="14.1" customHeight="1" x14ac:dyDescent="0.2">
      <c r="B34" s="17"/>
      <c r="C34" s="24" t="s">
        <v>11</v>
      </c>
      <c r="D34" s="37">
        <f>SUM(D24:D33)</f>
        <v>0</v>
      </c>
      <c r="E34" s="15"/>
      <c r="F34" s="24"/>
      <c r="G34" s="24" t="s">
        <v>23</v>
      </c>
      <c r="H34" s="40">
        <f>SUM(H24:H33)</f>
        <v>0</v>
      </c>
      <c r="I34" s="15"/>
      <c r="J34"/>
    </row>
    <row r="35" spans="2:10" s="32" customFormat="1" ht="14.1" customHeight="1" x14ac:dyDescent="0.2">
      <c r="B35" s="17"/>
      <c r="C35" s="41"/>
      <c r="D35" s="51" t="s">
        <v>50</v>
      </c>
      <c r="E35" s="42"/>
      <c r="F35" s="42"/>
      <c r="G35" s="42"/>
      <c r="H35" s="51" t="s">
        <v>45</v>
      </c>
      <c r="I35" s="57" t="s">
        <v>55</v>
      </c>
      <c r="J35"/>
    </row>
    <row r="36" spans="2:10" s="32" customFormat="1" ht="14.1" customHeight="1" x14ac:dyDescent="0.2">
      <c r="B36" s="17"/>
      <c r="C36" s="43" t="s">
        <v>38</v>
      </c>
      <c r="D36" s="44">
        <f>B4</f>
        <v>0</v>
      </c>
      <c r="F36" s="17"/>
      <c r="G36" s="45" t="s">
        <v>39</v>
      </c>
      <c r="H36" s="46">
        <f>E4</f>
        <v>0</v>
      </c>
      <c r="I36"/>
      <c r="J36"/>
    </row>
    <row r="37" spans="2:10" ht="14.1" customHeight="1" x14ac:dyDescent="0.2">
      <c r="B37" s="17"/>
      <c r="C37" s="17"/>
      <c r="D37" s="17"/>
      <c r="E37" s="17"/>
      <c r="F37" s="17"/>
      <c r="G37" s="17"/>
      <c r="H37" s="47"/>
      <c r="I37" s="58"/>
      <c r="J37"/>
    </row>
    <row r="38" spans="2:10" ht="14.1" customHeight="1" thickBot="1" x14ac:dyDescent="0.25">
      <c r="B38" s="68" t="s">
        <v>47</v>
      </c>
      <c r="C38" s="69"/>
      <c r="D38" s="33"/>
      <c r="E38" s="34"/>
      <c r="F38" s="33"/>
      <c r="G38" s="33"/>
      <c r="H38" s="33"/>
      <c r="I38" s="33"/>
      <c r="J38" s="11"/>
    </row>
    <row r="39" spans="2:10" ht="6" customHeight="1" x14ac:dyDescent="0.2">
      <c r="B39" s="13"/>
      <c r="C39" s="13"/>
      <c r="D39" s="52"/>
      <c r="E39" s="53"/>
      <c r="F39" s="52"/>
      <c r="G39" s="52"/>
      <c r="H39" s="52"/>
      <c r="I39" s="52"/>
      <c r="J39" s="36"/>
    </row>
    <row r="40" spans="2:10" ht="14.1" customHeight="1" x14ac:dyDescent="0.2">
      <c r="B40" s="50" t="s">
        <v>51</v>
      </c>
      <c r="C40" s="17" t="s">
        <v>54</v>
      </c>
      <c r="D40" s="17"/>
      <c r="E40" s="17"/>
      <c r="F40" s="17"/>
      <c r="G40" s="17"/>
      <c r="H40" s="17"/>
      <c r="I40" s="17"/>
      <c r="J40" s="17"/>
    </row>
    <row r="41" spans="2:10" ht="14.1" customHeight="1" x14ac:dyDescent="0.2">
      <c r="B41" s="50" t="s">
        <v>52</v>
      </c>
      <c r="C41" s="17" t="s">
        <v>57</v>
      </c>
      <c r="D41" s="17"/>
      <c r="E41" s="17"/>
      <c r="F41" s="17"/>
      <c r="G41" s="17"/>
      <c r="H41" s="17"/>
      <c r="I41" s="17"/>
      <c r="J41" s="17"/>
    </row>
    <row r="42" spans="2:10" ht="14.1" customHeight="1" x14ac:dyDescent="0.2">
      <c r="B42" s="50"/>
      <c r="C42" s="17" t="s">
        <v>56</v>
      </c>
      <c r="D42" s="17"/>
      <c r="E42" s="17"/>
      <c r="F42" s="17"/>
      <c r="G42" s="17"/>
      <c r="H42" s="17"/>
      <c r="I42" s="17"/>
      <c r="J42" s="17"/>
    </row>
    <row r="43" spans="2:10" ht="14.1" customHeight="1" x14ac:dyDescent="0.2">
      <c r="B43" s="50" t="s">
        <v>53</v>
      </c>
      <c r="C43" s="17" t="s">
        <v>58</v>
      </c>
      <c r="D43" s="17"/>
      <c r="E43" s="17"/>
      <c r="F43" s="17"/>
      <c r="G43" s="17"/>
      <c r="H43" s="17"/>
      <c r="I43" s="17"/>
      <c r="J43" s="17"/>
    </row>
    <row r="44" spans="2:10" ht="14.1" customHeight="1" x14ac:dyDescent="0.2">
      <c r="B44" s="50" t="s">
        <v>53</v>
      </c>
      <c r="C44" s="17" t="s">
        <v>48</v>
      </c>
      <c r="D44" s="17"/>
      <c r="E44" s="17"/>
      <c r="F44" s="17"/>
      <c r="G44" s="17"/>
      <c r="H44" s="17"/>
      <c r="I44" s="17"/>
      <c r="J44" s="17"/>
    </row>
    <row r="45" spans="2:10" ht="6" customHeight="1" x14ac:dyDescent="0.2">
      <c r="B45" s="50"/>
      <c r="C45" s="17"/>
      <c r="D45" s="17"/>
      <c r="E45" s="17"/>
      <c r="F45" s="17"/>
      <c r="G45" s="17"/>
      <c r="H45" s="17"/>
      <c r="I45" s="17"/>
      <c r="J45" s="48"/>
    </row>
    <row r="46" spans="2:10" ht="6" customHeight="1" x14ac:dyDescent="0.2">
      <c r="B46" s="54"/>
      <c r="C46" s="55"/>
      <c r="D46" s="55"/>
      <c r="E46" s="55"/>
      <c r="F46" s="55"/>
      <c r="G46" s="55"/>
      <c r="H46" s="55"/>
      <c r="I46" s="55"/>
      <c r="J46" s="56"/>
    </row>
    <row r="47" spans="2:10" ht="16.5" customHeight="1" x14ac:dyDescent="0.2">
      <c r="B47" s="17"/>
      <c r="C47" s="17"/>
      <c r="D47" s="17"/>
      <c r="E47" s="17"/>
      <c r="F47" s="17"/>
      <c r="G47" s="17"/>
      <c r="H47" s="17"/>
      <c r="I47" s="17"/>
      <c r="J47" s="49" t="s">
        <v>62</v>
      </c>
    </row>
    <row r="48" spans="2:10" ht="13.5" x14ac:dyDescent="0.2">
      <c r="B48" s="17"/>
      <c r="C48" s="17"/>
      <c r="D48" s="17"/>
      <c r="E48" s="17"/>
      <c r="F48" s="17"/>
      <c r="G48" s="17"/>
      <c r="H48" s="17"/>
      <c r="I48" s="17"/>
      <c r="J48" s="17"/>
    </row>
  </sheetData>
  <sheetProtection sheet="1" selectLockedCells="1"/>
  <mergeCells count="13">
    <mergeCell ref="B1:J1"/>
    <mergeCell ref="B38:C38"/>
    <mergeCell ref="B3:D3"/>
    <mergeCell ref="E3:G3"/>
    <mergeCell ref="H3:J3"/>
    <mergeCell ref="B22:C22"/>
    <mergeCell ref="H6:J6"/>
    <mergeCell ref="H4:I5"/>
    <mergeCell ref="B9:C9"/>
    <mergeCell ref="B4:C6"/>
    <mergeCell ref="E4:F6"/>
    <mergeCell ref="D5:D6"/>
    <mergeCell ref="G5:G6"/>
  </mergeCells>
  <phoneticPr fontId="9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pitapa_ryokin</vt:lpstr>
      <vt:lpstr>pitapa_ryokin!Print_Area</vt:lpstr>
    </vt:vector>
  </TitlesOfParts>
  <Company>京阪バス株式会社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京阪バス株式会社</dc:creator>
  <cp:lastModifiedBy>T17104</cp:lastModifiedBy>
  <cp:lastPrinted>2021-01-14T05:39:09Z</cp:lastPrinted>
  <dcterms:created xsi:type="dcterms:W3CDTF">2001-10-02T12:02:13Z</dcterms:created>
  <dcterms:modified xsi:type="dcterms:W3CDTF">2021-05-21T02:44:44Z</dcterms:modified>
  <cp:contentStatus/>
</cp:coreProperties>
</file>